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95" windowWidth="10005" windowHeight="9945"/>
  </bookViews>
  <sheets>
    <sheet name="Документ (1)" sheetId="1" r:id="rId1"/>
  </sheets>
  <definedNames>
    <definedName name="_xlnm.Print_Area" localSheetId="0">'Документ (1)'!$A$1:$AB$40</definedName>
  </definedNames>
  <calcPr calcId="145621"/>
</workbook>
</file>

<file path=xl/calcChain.xml><?xml version="1.0" encoding="utf-8"?>
<calcChain xmlns="http://schemas.openxmlformats.org/spreadsheetml/2006/main">
  <c r="Z40" i="1" l="1"/>
  <c r="AA40" i="1"/>
  <c r="Y40" i="1"/>
  <c r="Y19" i="1"/>
  <c r="Z19" i="1"/>
  <c r="AA19" i="1"/>
  <c r="Y7" i="1"/>
  <c r="Z7" i="1"/>
  <c r="AA7" i="1"/>
  <c r="AB10" i="1"/>
  <c r="AB7" i="1" s="1"/>
  <c r="AB20" i="1"/>
  <c r="AB27" i="1"/>
  <c r="AB33" i="1"/>
  <c r="AB34" i="1"/>
  <c r="AB19" i="1" l="1"/>
  <c r="AB6" i="1" s="1"/>
  <c r="X8" i="1"/>
  <c r="X9" i="1"/>
  <c r="X10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6" i="1"/>
  <c r="AB40" i="1" l="1"/>
  <c r="X7" i="1"/>
  <c r="X19" i="1"/>
</calcChain>
</file>

<file path=xl/sharedStrings.xml><?xml version="1.0" encoding="utf-8"?>
<sst xmlns="http://schemas.openxmlformats.org/spreadsheetml/2006/main" count="140" uniqueCount="81">
  <si>
    <t>#Н/Д</t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</si>
  <si>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</si>
  <si>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</si>
  <si>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</si>
  <si>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</si>
  <si>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</si>
  <si>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</si>
  <si>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</si>
  <si>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</si>
  <si>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</si>
  <si>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</si>
  <si>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</si>
  <si>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</si>
  <si>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</si>
  <si>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</si>
  <si>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</si>
  <si>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</si>
  <si>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00010502010020000110</t>
  </si>
  <si>
    <t xml:space="preserve">              Единый налог на вмененный доход для отдельных видов деятельности</t>
  </si>
  <si>
    <t>00010503010010000110</t>
  </si>
  <si>
    <t xml:space="preserve">              Единый сельскохозяйственный налог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</si>
  <si>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</si>
  <si>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</si>
  <si>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00010700000000000000</t>
  </si>
  <si>
    <t xml:space="preserve">        НАЛОГИ, СБОРЫ И РЕГУЛЯРНЫЕ ПЛАТЕЖИ ЗА ПОЛЬЗОВАНИЕ ПРИРОДНЫМИ РЕСУРСАМИ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</si>
  <si>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</si>
  <si>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</si>
  <si>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</si>
  <si>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</si>
  <si>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00010807150010000110</t>
  </si>
  <si>
    <t xml:space="preserve">              Государственная пошлина за выдачу разрешения на установку рекламной конструкции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</si>
  <si>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</si>
  <si>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</si>
  <si>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</si>
  <si>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</si>
  <si>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</si>
  <si>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</si>
  <si>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00011105013100000120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</si>
  <si>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</si>
  <si>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</si>
  <si>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</si>
  <si>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</si>
  <si>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</si>
  <si>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</si>
  <si>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</si>
  <si>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</si>
  <si>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</si>
  <si>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</si>
  <si>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</si>
  <si>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</si>
  <si>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</si>
  <si>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00011406013100000430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</si>
  <si>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</si>
  <si>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</si>
  <si>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</si>
  <si>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</si>
  <si>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</si>
  <si>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</si>
  <si>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</si>
  <si>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</si>
  <si>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</si>
  <si>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</si>
  <si>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</si>
  <si>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00020201001050000151</t>
  </si>
  <si>
    <t xml:space="preserve">              Дотации бюджетам муниципальных районов на выравнивание бюджетной обеспеченности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</si>
  <si>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</si>
  <si>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</si>
  <si>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</si>
  <si>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</si>
  <si>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</si>
  <si>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</si>
  <si>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</si>
  <si>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</si>
  <si>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 xml:space="preserve">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</si>
  <si>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ожидаемое исполнение</t>
  </si>
  <si>
    <t>Уточненная роспись/план</t>
  </si>
  <si>
    <t>исполнено</t>
  </si>
  <si>
    <t>налоговые</t>
  </si>
  <si>
    <t>неналоговые</t>
  </si>
  <si>
    <t>Единица измерения:тыс. руб.</t>
  </si>
  <si>
    <t xml:space="preserve">Оценка ожидаемого исполнения доходной части бюджета муниципального образования "Смоленский район" Смоленской области на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</si>
</sst>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sz val="12"/>
      <color rgb="FF00000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right" vertical="top" shrinkToFit="1"/>
    </xf>
    <xf numFmtId="10" fontId="20" fillId="34" borderId="10" xfId="0" applyNumberFormat="1" applyFont="1" applyFill="1" applyBorder="1" applyAlignment="1">
      <alignment horizontal="center" vertical="top" shrinkToFit="1"/>
    </xf>
    <xf numFmtId="49" fontId="20" fillId="33" borderId="10" xfId="0" applyNumberFormat="1" applyFont="1" applyFill="1" applyBorder="1" applyAlignment="1">
      <alignment horizontal="left" vertical="top" shrinkToFit="1"/>
    </xf>
    <xf numFmtId="4" fontId="20" fillId="35" borderId="10" xfId="0" applyNumberFormat="1" applyFont="1" applyFill="1" applyBorder="1" applyAlignment="1">
      <alignment horizontal="right" vertical="top" shrinkToFit="1"/>
    </xf>
    <xf numFmtId="10" fontId="20" fillId="35" borderId="10" xfId="0" applyNumberFormat="1" applyFont="1" applyFill="1" applyBorder="1" applyAlignment="1">
      <alignment horizontal="center" vertical="top" shrinkToFit="1"/>
    </xf>
    <xf numFmtId="0" fontId="18" fillId="33" borderId="0" xfId="0" applyFont="1" applyFill="1"/>
    <xf numFmtId="0" fontId="0" fillId="0" borderId="0" xfId="0"/>
    <xf numFmtId="49" fontId="18" fillId="33" borderId="10" xfId="0" applyNumberFormat="1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right" vertical="top" shrinkToFit="1"/>
    </xf>
    <xf numFmtId="10" fontId="20" fillId="34" borderId="10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 vertical="center"/>
    </xf>
    <xf numFmtId="4" fontId="18" fillId="36" borderId="10" xfId="0" applyNumberFormat="1" applyFont="1" applyFill="1" applyBorder="1" applyAlignment="1">
      <alignment horizontal="center" vertical="center" shrinkToFit="1"/>
    </xf>
    <xf numFmtId="164" fontId="18" fillId="36" borderId="10" xfId="0" applyNumberFormat="1" applyFont="1" applyFill="1" applyBorder="1" applyAlignment="1">
      <alignment horizontal="center" vertical="center" shrinkToFit="1"/>
    </xf>
    <xf numFmtId="0" fontId="0" fillId="36" borderId="0" xfId="0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49" fontId="20" fillId="33" borderId="13" xfId="0" applyNumberFormat="1" applyFont="1" applyFill="1" applyBorder="1" applyAlignment="1">
      <alignment horizontal="left" vertical="top" shrinkToFit="1"/>
    </xf>
    <xf numFmtId="49" fontId="20" fillId="33" borderId="14" xfId="0" applyNumberFormat="1" applyFont="1" applyFill="1" applyBorder="1" applyAlignment="1">
      <alignment horizontal="left" vertical="top" shrinkToFit="1"/>
    </xf>
    <xf numFmtId="49" fontId="20" fillId="33" borderId="15" xfId="0" applyNumberFormat="1" applyFont="1" applyFill="1" applyBorder="1" applyAlignment="1">
      <alignment horizontal="left" vertical="top" shrinkToFi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164" fontId="18" fillId="33" borderId="11" xfId="0" applyNumberFormat="1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164" fontId="18" fillId="36" borderId="11" xfId="0" applyNumberFormat="1" applyFont="1" applyFill="1" applyBorder="1" applyAlignment="1">
      <alignment horizontal="center" vertical="center" wrapText="1"/>
    </xf>
    <xf numFmtId="164" fontId="18" fillId="36" borderId="12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I41"/>
  <sheetViews>
    <sheetView showGridLines="0" showRowColHeaders="0" showZeros="0" tabSelected="1" view="pageBreakPreview" topLeftCell="B1" zoomScale="60" zoomScaleNormal="100" workbookViewId="0">
      <selection sqref="A1:AG2"/>
    </sheetView>
  </sheetViews>
  <sheetFormatPr defaultRowHeight="12.75" outlineLevelRow="4" x14ac:dyDescent="0.2"/>
  <cols>
    <col min="1" max="1" width="115.5703125" hidden="1" customWidth="1"/>
    <col min="2" max="2" width="47.7109375" customWidth="1"/>
    <col min="3" max="3" width="21.7109375" customWidth="1"/>
    <col min="4" max="15" width="0" hidden="1" customWidth="1"/>
    <col min="16" max="16" width="15.7109375" hidden="1" customWidth="1"/>
    <col min="17" max="22" width="0" hidden="1" customWidth="1"/>
    <col min="23" max="23" width="15.7109375" hidden="1" customWidth="1"/>
    <col min="24" max="24" width="13.85546875" style="22" bestFit="1" customWidth="1"/>
    <col min="25" max="26" width="15.7109375" style="22" hidden="1" customWidth="1"/>
    <col min="27" max="27" width="0" style="22" hidden="1" customWidth="1"/>
    <col min="28" max="28" width="15.7109375" style="22" customWidth="1"/>
    <col min="29" max="35" width="0" hidden="1" customWidth="1"/>
  </cols>
  <sheetData>
    <row r="1" spans="1:35" ht="15.75" customHeight="1" x14ac:dyDescent="0.25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1"/>
      <c r="AI1" s="1"/>
    </row>
    <row r="2" spans="1:35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"/>
      <c r="AI2" s="2"/>
    </row>
    <row r="3" spans="1:35" ht="12.75" customHeight="1" x14ac:dyDescent="0.2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51" customHeight="1" x14ac:dyDescent="0.2">
      <c r="A4" s="23" t="s">
        <v>0</v>
      </c>
      <c r="B4" s="23" t="s">
        <v>1</v>
      </c>
      <c r="C4" s="23" t="s">
        <v>2</v>
      </c>
      <c r="D4" s="25" t="s">
        <v>3</v>
      </c>
      <c r="E4" s="27"/>
      <c r="F4" s="26"/>
      <c r="G4" s="25" t="s">
        <v>4</v>
      </c>
      <c r="H4" s="27"/>
      <c r="I4" s="26"/>
      <c r="J4" s="23" t="s">
        <v>0</v>
      </c>
      <c r="K4" s="23" t="s">
        <v>0</v>
      </c>
      <c r="L4" s="23" t="s">
        <v>0</v>
      </c>
      <c r="M4" s="23" t="s">
        <v>0</v>
      </c>
      <c r="N4" s="23" t="s">
        <v>0</v>
      </c>
      <c r="O4" s="23" t="s">
        <v>0</v>
      </c>
      <c r="P4" s="23" t="s">
        <v>5</v>
      </c>
      <c r="Q4" s="23" t="s">
        <v>0</v>
      </c>
      <c r="R4" s="23" t="s">
        <v>0</v>
      </c>
      <c r="S4" s="23" t="s">
        <v>0</v>
      </c>
      <c r="T4" s="23" t="s">
        <v>0</v>
      </c>
      <c r="U4" s="23" t="s">
        <v>0</v>
      </c>
      <c r="V4" s="23" t="s">
        <v>0</v>
      </c>
      <c r="W4" s="39" t="s">
        <v>75</v>
      </c>
      <c r="X4" s="41" t="s">
        <v>75</v>
      </c>
      <c r="Y4" s="41" t="s">
        <v>76</v>
      </c>
      <c r="Z4" s="33" t="s">
        <v>74</v>
      </c>
      <c r="AA4" s="34"/>
      <c r="AB4" s="35"/>
      <c r="AC4" s="3" t="s">
        <v>0</v>
      </c>
      <c r="AD4" s="25" t="s">
        <v>6</v>
      </c>
      <c r="AE4" s="26"/>
      <c r="AF4" s="25" t="s">
        <v>7</v>
      </c>
      <c r="AG4" s="26"/>
      <c r="AH4" s="25" t="s">
        <v>8</v>
      </c>
      <c r="AI4" s="26"/>
    </row>
    <row r="5" spans="1:35" ht="12.75" customHeight="1" x14ac:dyDescent="0.2">
      <c r="A5" s="24"/>
      <c r="B5" s="24"/>
      <c r="C5" s="24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40"/>
      <c r="X5" s="42"/>
      <c r="Y5" s="42"/>
      <c r="Z5" s="36"/>
      <c r="AA5" s="37"/>
      <c r="AB5" s="38"/>
      <c r="AC5" s="3"/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</row>
    <row r="6" spans="1:35" ht="12.75" customHeight="1" x14ac:dyDescent="0.2">
      <c r="A6" s="4" t="s">
        <v>9</v>
      </c>
      <c r="B6" s="5" t="s">
        <v>10</v>
      </c>
      <c r="C6" s="4" t="s">
        <v>9</v>
      </c>
      <c r="D6" s="6"/>
      <c r="E6" s="4"/>
      <c r="F6" s="4"/>
      <c r="G6" s="4"/>
      <c r="H6" s="4"/>
      <c r="I6" s="4"/>
      <c r="J6" s="4"/>
      <c r="K6" s="4"/>
      <c r="L6" s="4"/>
      <c r="M6" s="7">
        <v>0</v>
      </c>
      <c r="N6" s="7">
        <v>172609400</v>
      </c>
      <c r="O6" s="7">
        <v>58503559.880000003</v>
      </c>
      <c r="P6" s="7">
        <v>231112959.88</v>
      </c>
      <c r="Q6" s="7">
        <v>231112959.88</v>
      </c>
      <c r="R6" s="7">
        <v>231112959.88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20">
        <f>P6/1000</f>
        <v>231112.95988000001</v>
      </c>
      <c r="Y6" s="20">
        <v>211319748.44999999</v>
      </c>
      <c r="Z6" s="20">
        <v>0</v>
      </c>
      <c r="AA6" s="20">
        <v>211319748.44999999</v>
      </c>
      <c r="AB6" s="21">
        <f>AB7+AB19</f>
        <v>224261.46116000001</v>
      </c>
      <c r="AC6" s="7">
        <v>211319748.44999999</v>
      </c>
      <c r="AD6" s="7">
        <v>19793211.43</v>
      </c>
      <c r="AE6" s="8">
        <v>0.91439999999999999</v>
      </c>
      <c r="AF6" s="7">
        <v>19793211.43</v>
      </c>
      <c r="AG6" s="8">
        <v>0.91439999999999999</v>
      </c>
      <c r="AH6" s="7">
        <v>0</v>
      </c>
      <c r="AI6" s="8"/>
    </row>
    <row r="7" spans="1:35" s="13" customFormat="1" ht="17.25" hidden="1" customHeight="1" x14ac:dyDescent="0.2">
      <c r="A7" s="14"/>
      <c r="B7" s="18" t="s">
        <v>77</v>
      </c>
      <c r="C7" s="14"/>
      <c r="D7" s="15"/>
      <c r="E7" s="14"/>
      <c r="F7" s="14"/>
      <c r="G7" s="14"/>
      <c r="H7" s="14"/>
      <c r="I7" s="14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0">
        <f>X8+X9+X10+X14+X15+X18</f>
        <v>158811.06115999998</v>
      </c>
      <c r="Y7" s="20">
        <f t="shared" ref="Y7:AB7" si="0">Y8+Y9+Y10+Y14+Y15+Y18</f>
        <v>136344551.48999998</v>
      </c>
      <c r="Z7" s="20">
        <f t="shared" si="0"/>
        <v>0</v>
      </c>
      <c r="AA7" s="20">
        <f t="shared" si="0"/>
        <v>136344551.48999998</v>
      </c>
      <c r="AB7" s="21">
        <f t="shared" si="0"/>
        <v>152025.96116000001</v>
      </c>
      <c r="AC7" s="16"/>
      <c r="AD7" s="16"/>
      <c r="AE7" s="17"/>
      <c r="AF7" s="16"/>
      <c r="AG7" s="17"/>
      <c r="AH7" s="16"/>
      <c r="AI7" s="17"/>
    </row>
    <row r="8" spans="1:35" ht="12.75" customHeight="1" outlineLevel="1" x14ac:dyDescent="0.2">
      <c r="A8" s="4" t="s">
        <v>11</v>
      </c>
      <c r="B8" s="5" t="s">
        <v>12</v>
      </c>
      <c r="C8" s="4" t="s">
        <v>11</v>
      </c>
      <c r="D8" s="6"/>
      <c r="E8" s="4"/>
      <c r="F8" s="4"/>
      <c r="G8" s="4"/>
      <c r="H8" s="4"/>
      <c r="I8" s="4"/>
      <c r="J8" s="4"/>
      <c r="K8" s="4"/>
      <c r="L8" s="4"/>
      <c r="M8" s="7">
        <v>0</v>
      </c>
      <c r="N8" s="7">
        <v>134254500</v>
      </c>
      <c r="O8" s="7">
        <v>0</v>
      </c>
      <c r="P8" s="7">
        <v>134254500</v>
      </c>
      <c r="Q8" s="7">
        <v>134254500</v>
      </c>
      <c r="R8" s="7">
        <v>134254500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20">
        <f t="shared" ref="X8:X40" si="1">P8/1000</f>
        <v>134254.5</v>
      </c>
      <c r="Y8" s="20">
        <v>112495062.41</v>
      </c>
      <c r="Z8" s="20">
        <v>0</v>
      </c>
      <c r="AA8" s="20">
        <v>112495062.41</v>
      </c>
      <c r="AB8" s="21">
        <v>128000</v>
      </c>
      <c r="AC8" s="7">
        <v>112495062.41</v>
      </c>
      <c r="AD8" s="7">
        <v>21759437.59</v>
      </c>
      <c r="AE8" s="8">
        <v>0.83789999999999998</v>
      </c>
      <c r="AF8" s="7">
        <v>21759437.59</v>
      </c>
      <c r="AG8" s="8">
        <v>0.83789999999999998</v>
      </c>
      <c r="AH8" s="7">
        <v>0</v>
      </c>
      <c r="AI8" s="8"/>
    </row>
    <row r="9" spans="1:35" ht="38.25" customHeight="1" outlineLevel="1" x14ac:dyDescent="0.2">
      <c r="A9" s="4" t="s">
        <v>13</v>
      </c>
      <c r="B9" s="5" t="s">
        <v>14</v>
      </c>
      <c r="C9" s="4" t="s">
        <v>13</v>
      </c>
      <c r="D9" s="6"/>
      <c r="E9" s="4"/>
      <c r="F9" s="4"/>
      <c r="G9" s="4"/>
      <c r="H9" s="4"/>
      <c r="I9" s="4"/>
      <c r="J9" s="4"/>
      <c r="K9" s="4"/>
      <c r="L9" s="4"/>
      <c r="M9" s="7">
        <v>0</v>
      </c>
      <c r="N9" s="7">
        <v>6663861.1600000001</v>
      </c>
      <c r="O9" s="7">
        <v>0</v>
      </c>
      <c r="P9" s="7">
        <v>6663861.1600000001</v>
      </c>
      <c r="Q9" s="7">
        <v>6663861.1600000001</v>
      </c>
      <c r="R9" s="7">
        <v>6663861.1600000001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20">
        <f t="shared" si="1"/>
        <v>6663.8611600000004</v>
      </c>
      <c r="Y9" s="20">
        <v>6318874.4500000002</v>
      </c>
      <c r="Z9" s="20">
        <v>0</v>
      </c>
      <c r="AA9" s="20">
        <v>6318874.4500000002</v>
      </c>
      <c r="AB9" s="21">
        <v>6663.8611600000004</v>
      </c>
      <c r="AC9" s="7">
        <v>6318874.4500000002</v>
      </c>
      <c r="AD9" s="7">
        <v>344986.71</v>
      </c>
      <c r="AE9" s="8">
        <v>0.94820000000000004</v>
      </c>
      <c r="AF9" s="7">
        <v>344986.71</v>
      </c>
      <c r="AG9" s="8">
        <v>0.94820000000000004</v>
      </c>
      <c r="AH9" s="7">
        <v>0</v>
      </c>
      <c r="AI9" s="8"/>
    </row>
    <row r="10" spans="1:35" ht="12.75" customHeight="1" outlineLevel="1" x14ac:dyDescent="0.2">
      <c r="A10" s="4" t="s">
        <v>15</v>
      </c>
      <c r="B10" s="5" t="s">
        <v>16</v>
      </c>
      <c r="C10" s="4" t="s">
        <v>15</v>
      </c>
      <c r="D10" s="6"/>
      <c r="E10" s="4"/>
      <c r="F10" s="4"/>
      <c r="G10" s="4"/>
      <c r="H10" s="4"/>
      <c r="I10" s="4"/>
      <c r="J10" s="4"/>
      <c r="K10" s="4"/>
      <c r="L10" s="4"/>
      <c r="M10" s="7">
        <v>0</v>
      </c>
      <c r="N10" s="7">
        <v>13739400</v>
      </c>
      <c r="O10" s="7">
        <v>0</v>
      </c>
      <c r="P10" s="7">
        <v>13739400</v>
      </c>
      <c r="Q10" s="7">
        <v>13739400</v>
      </c>
      <c r="R10" s="7">
        <v>13739400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0">
        <f t="shared" si="1"/>
        <v>13739.4</v>
      </c>
      <c r="Y10" s="20">
        <v>13969982.98</v>
      </c>
      <c r="Z10" s="20">
        <v>0</v>
      </c>
      <c r="AA10" s="20">
        <v>13969982.98</v>
      </c>
      <c r="AB10" s="21">
        <f>AB11+AB12+AB13</f>
        <v>13752.4</v>
      </c>
      <c r="AC10" s="7">
        <v>13969982.98</v>
      </c>
      <c r="AD10" s="7">
        <v>-230582.98</v>
      </c>
      <c r="AE10" s="8">
        <v>1.0167999999999999</v>
      </c>
      <c r="AF10" s="7">
        <v>-230582.98</v>
      </c>
      <c r="AG10" s="8">
        <v>1.0167999999999999</v>
      </c>
      <c r="AH10" s="7">
        <v>0</v>
      </c>
      <c r="AI10" s="8"/>
    </row>
    <row r="11" spans="1:35" ht="25.5" customHeight="1" outlineLevel="4" x14ac:dyDescent="0.2">
      <c r="A11" s="4" t="s">
        <v>17</v>
      </c>
      <c r="B11" s="5" t="s">
        <v>18</v>
      </c>
      <c r="C11" s="4" t="s">
        <v>17</v>
      </c>
      <c r="D11" s="6"/>
      <c r="E11" s="4"/>
      <c r="F11" s="4"/>
      <c r="G11" s="4"/>
      <c r="H11" s="4"/>
      <c r="I11" s="4"/>
      <c r="J11" s="4"/>
      <c r="K11" s="4"/>
      <c r="L11" s="4"/>
      <c r="M11" s="7">
        <v>0</v>
      </c>
      <c r="N11" s="7">
        <v>10585500</v>
      </c>
      <c r="O11" s="7">
        <v>0</v>
      </c>
      <c r="P11" s="7">
        <v>10585500</v>
      </c>
      <c r="Q11" s="7">
        <v>10585500</v>
      </c>
      <c r="R11" s="7">
        <v>10585500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20">
        <f t="shared" si="1"/>
        <v>10585.5</v>
      </c>
      <c r="Y11" s="20">
        <v>11821213.98</v>
      </c>
      <c r="Z11" s="20">
        <v>0</v>
      </c>
      <c r="AA11" s="20">
        <v>11821213.98</v>
      </c>
      <c r="AB11" s="21">
        <v>10585</v>
      </c>
      <c r="AC11" s="7">
        <v>11821213.98</v>
      </c>
      <c r="AD11" s="7">
        <v>-1235713.98</v>
      </c>
      <c r="AE11" s="8">
        <v>1.1167</v>
      </c>
      <c r="AF11" s="7">
        <v>-1235713.98</v>
      </c>
      <c r="AG11" s="8">
        <v>1.1167</v>
      </c>
      <c r="AH11" s="7">
        <v>0</v>
      </c>
      <c r="AI11" s="8"/>
    </row>
    <row r="12" spans="1:35" ht="12.75" customHeight="1" outlineLevel="4" x14ac:dyDescent="0.2">
      <c r="A12" s="4" t="s">
        <v>19</v>
      </c>
      <c r="B12" s="5" t="s">
        <v>20</v>
      </c>
      <c r="C12" s="4" t="s">
        <v>19</v>
      </c>
      <c r="D12" s="6"/>
      <c r="E12" s="4"/>
      <c r="F12" s="4"/>
      <c r="G12" s="4"/>
      <c r="H12" s="4"/>
      <c r="I12" s="4"/>
      <c r="J12" s="4"/>
      <c r="K12" s="4"/>
      <c r="L12" s="4"/>
      <c r="M12" s="7">
        <v>0</v>
      </c>
      <c r="N12" s="7">
        <v>254900</v>
      </c>
      <c r="O12" s="7">
        <v>0</v>
      </c>
      <c r="P12" s="7">
        <v>254900</v>
      </c>
      <c r="Q12" s="7">
        <v>254900</v>
      </c>
      <c r="R12" s="7">
        <v>254900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20">
        <f t="shared" si="1"/>
        <v>254.9</v>
      </c>
      <c r="Y12" s="20">
        <v>268407.40999999997</v>
      </c>
      <c r="Z12" s="20">
        <v>0</v>
      </c>
      <c r="AA12" s="20">
        <v>268407.40999999997</v>
      </c>
      <c r="AB12" s="21">
        <v>268.39999999999998</v>
      </c>
      <c r="AC12" s="7">
        <v>268407.40999999997</v>
      </c>
      <c r="AD12" s="7">
        <v>-13507.41</v>
      </c>
      <c r="AE12" s="8">
        <v>1.0529999999999999</v>
      </c>
      <c r="AF12" s="7">
        <v>-13507.41</v>
      </c>
      <c r="AG12" s="8">
        <v>1.0529999999999999</v>
      </c>
      <c r="AH12" s="7">
        <v>0</v>
      </c>
      <c r="AI12" s="8"/>
    </row>
    <row r="13" spans="1:35" ht="38.25" customHeight="1" outlineLevel="4" x14ac:dyDescent="0.2">
      <c r="A13" s="4" t="s">
        <v>21</v>
      </c>
      <c r="B13" s="5" t="s">
        <v>22</v>
      </c>
      <c r="C13" s="4" t="s">
        <v>21</v>
      </c>
      <c r="D13" s="6"/>
      <c r="E13" s="4"/>
      <c r="F13" s="4"/>
      <c r="G13" s="4"/>
      <c r="H13" s="4"/>
      <c r="I13" s="4"/>
      <c r="J13" s="4"/>
      <c r="K13" s="4"/>
      <c r="L13" s="4"/>
      <c r="M13" s="7">
        <v>0</v>
      </c>
      <c r="N13" s="7">
        <v>2899000</v>
      </c>
      <c r="O13" s="7">
        <v>0</v>
      </c>
      <c r="P13" s="7">
        <v>2899000</v>
      </c>
      <c r="Q13" s="7">
        <v>2899000</v>
      </c>
      <c r="R13" s="7">
        <v>2899000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20">
        <f t="shared" si="1"/>
        <v>2899</v>
      </c>
      <c r="Y13" s="20">
        <v>1880361.59</v>
      </c>
      <c r="Z13" s="20">
        <v>0</v>
      </c>
      <c r="AA13" s="20">
        <v>1880361.59</v>
      </c>
      <c r="AB13" s="21">
        <v>2899</v>
      </c>
      <c r="AC13" s="7">
        <v>1880361.59</v>
      </c>
      <c r="AD13" s="7">
        <v>1018638.41</v>
      </c>
      <c r="AE13" s="8">
        <v>0.64859999999999995</v>
      </c>
      <c r="AF13" s="7">
        <v>1018638.41</v>
      </c>
      <c r="AG13" s="8">
        <v>0.64859999999999995</v>
      </c>
      <c r="AH13" s="7">
        <v>0</v>
      </c>
      <c r="AI13" s="8"/>
    </row>
    <row r="14" spans="1:35" ht="25.5" customHeight="1" outlineLevel="1" x14ac:dyDescent="0.2">
      <c r="A14" s="4" t="s">
        <v>23</v>
      </c>
      <c r="B14" s="5" t="s">
        <v>24</v>
      </c>
      <c r="C14" s="4" t="s">
        <v>23</v>
      </c>
      <c r="D14" s="6"/>
      <c r="E14" s="4"/>
      <c r="F14" s="4"/>
      <c r="G14" s="4"/>
      <c r="H14" s="4"/>
      <c r="I14" s="4"/>
      <c r="J14" s="4"/>
      <c r="K14" s="4"/>
      <c r="L14" s="4"/>
      <c r="M14" s="7">
        <v>0</v>
      </c>
      <c r="N14" s="7">
        <v>4019500</v>
      </c>
      <c r="O14" s="7">
        <v>0</v>
      </c>
      <c r="P14" s="7">
        <v>4019500</v>
      </c>
      <c r="Q14" s="7">
        <v>4019500</v>
      </c>
      <c r="R14" s="7">
        <v>4019500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20">
        <f t="shared" si="1"/>
        <v>4019.5</v>
      </c>
      <c r="Y14" s="20">
        <v>3520918.5</v>
      </c>
      <c r="Z14" s="20">
        <v>0</v>
      </c>
      <c r="AA14" s="20">
        <v>3520918.5</v>
      </c>
      <c r="AB14" s="21">
        <v>3570</v>
      </c>
      <c r="AC14" s="7">
        <v>3520918.5</v>
      </c>
      <c r="AD14" s="7">
        <v>498581.5</v>
      </c>
      <c r="AE14" s="8">
        <v>0.876</v>
      </c>
      <c r="AF14" s="7">
        <v>498581.5</v>
      </c>
      <c r="AG14" s="8">
        <v>0.876</v>
      </c>
      <c r="AH14" s="7">
        <v>0</v>
      </c>
      <c r="AI14" s="8"/>
    </row>
    <row r="15" spans="1:35" ht="12.75" customHeight="1" outlineLevel="1" x14ac:dyDescent="0.2">
      <c r="A15" s="4" t="s">
        <v>25</v>
      </c>
      <c r="B15" s="5" t="s">
        <v>26</v>
      </c>
      <c r="C15" s="4" t="s">
        <v>25</v>
      </c>
      <c r="D15" s="6"/>
      <c r="E15" s="4"/>
      <c r="F15" s="4"/>
      <c r="G15" s="4"/>
      <c r="H15" s="4"/>
      <c r="I15" s="4"/>
      <c r="J15" s="4"/>
      <c r="K15" s="4"/>
      <c r="L15" s="4"/>
      <c r="M15" s="7">
        <v>0</v>
      </c>
      <c r="N15" s="7">
        <v>130000</v>
      </c>
      <c r="O15" s="7">
        <v>0</v>
      </c>
      <c r="P15" s="7">
        <v>130000</v>
      </c>
      <c r="Q15" s="7">
        <v>130000</v>
      </c>
      <c r="R15" s="7">
        <v>130000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20">
        <f t="shared" si="1"/>
        <v>130</v>
      </c>
      <c r="Y15" s="20">
        <v>39202.89</v>
      </c>
      <c r="Z15" s="20">
        <v>0</v>
      </c>
      <c r="AA15" s="20">
        <v>39202.89</v>
      </c>
      <c r="AB15" s="21">
        <v>39.200000000000003</v>
      </c>
      <c r="AC15" s="7">
        <v>39202.89</v>
      </c>
      <c r="AD15" s="7">
        <v>90797.11</v>
      </c>
      <c r="AE15" s="8">
        <v>0.30159999999999998</v>
      </c>
      <c r="AF15" s="7">
        <v>90797.11</v>
      </c>
      <c r="AG15" s="8">
        <v>0.30159999999999998</v>
      </c>
      <c r="AH15" s="7">
        <v>0</v>
      </c>
      <c r="AI15" s="8"/>
    </row>
    <row r="16" spans="1:35" ht="51" customHeight="1" outlineLevel="4" x14ac:dyDescent="0.2">
      <c r="A16" s="4" t="s">
        <v>27</v>
      </c>
      <c r="B16" s="5" t="s">
        <v>28</v>
      </c>
      <c r="C16" s="4" t="s">
        <v>27</v>
      </c>
      <c r="D16" s="6"/>
      <c r="E16" s="4"/>
      <c r="F16" s="4"/>
      <c r="G16" s="4"/>
      <c r="H16" s="4"/>
      <c r="I16" s="4"/>
      <c r="J16" s="4"/>
      <c r="K16" s="4"/>
      <c r="L16" s="4"/>
      <c r="M16" s="7">
        <v>0</v>
      </c>
      <c r="N16" s="7">
        <v>100000</v>
      </c>
      <c r="O16" s="7">
        <v>0</v>
      </c>
      <c r="P16" s="7">
        <v>100000</v>
      </c>
      <c r="Q16" s="7">
        <v>100000</v>
      </c>
      <c r="R16" s="7">
        <v>100000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20">
        <f t="shared" si="1"/>
        <v>100</v>
      </c>
      <c r="Y16" s="20">
        <v>18202.89</v>
      </c>
      <c r="Z16" s="20">
        <v>0</v>
      </c>
      <c r="AA16" s="20">
        <v>18202.89</v>
      </c>
      <c r="AB16" s="21">
        <v>18.2</v>
      </c>
      <c r="AC16" s="7">
        <v>18202.89</v>
      </c>
      <c r="AD16" s="7">
        <v>81797.11</v>
      </c>
      <c r="AE16" s="8">
        <v>0.182</v>
      </c>
      <c r="AF16" s="7">
        <v>81797.11</v>
      </c>
      <c r="AG16" s="8">
        <v>0.182</v>
      </c>
      <c r="AH16" s="7">
        <v>0</v>
      </c>
      <c r="AI16" s="8"/>
    </row>
    <row r="17" spans="1:35" ht="25.5" customHeight="1" outlineLevel="4" x14ac:dyDescent="0.2">
      <c r="A17" s="4" t="s">
        <v>29</v>
      </c>
      <c r="B17" s="5" t="s">
        <v>30</v>
      </c>
      <c r="C17" s="4" t="s">
        <v>29</v>
      </c>
      <c r="D17" s="6"/>
      <c r="E17" s="4"/>
      <c r="F17" s="4"/>
      <c r="G17" s="4"/>
      <c r="H17" s="4"/>
      <c r="I17" s="4"/>
      <c r="J17" s="4"/>
      <c r="K17" s="4"/>
      <c r="L17" s="4"/>
      <c r="M17" s="7">
        <v>0</v>
      </c>
      <c r="N17" s="7">
        <v>30000</v>
      </c>
      <c r="O17" s="7">
        <v>0</v>
      </c>
      <c r="P17" s="7">
        <v>30000</v>
      </c>
      <c r="Q17" s="7">
        <v>30000</v>
      </c>
      <c r="R17" s="7">
        <v>30000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20">
        <f t="shared" si="1"/>
        <v>30</v>
      </c>
      <c r="Y17" s="20">
        <v>21000</v>
      </c>
      <c r="Z17" s="20">
        <v>0</v>
      </c>
      <c r="AA17" s="20">
        <v>21000</v>
      </c>
      <c r="AB17" s="21">
        <v>21</v>
      </c>
      <c r="AC17" s="7">
        <v>21000</v>
      </c>
      <c r="AD17" s="7">
        <v>9000</v>
      </c>
      <c r="AE17" s="8">
        <v>0.7</v>
      </c>
      <c r="AF17" s="7">
        <v>9000</v>
      </c>
      <c r="AG17" s="8">
        <v>0.7</v>
      </c>
      <c r="AH17" s="7">
        <v>0</v>
      </c>
      <c r="AI17" s="8"/>
    </row>
    <row r="18" spans="1:35" ht="38.25" customHeight="1" outlineLevel="1" x14ac:dyDescent="0.2">
      <c r="A18" s="4" t="s">
        <v>31</v>
      </c>
      <c r="B18" s="5" t="s">
        <v>32</v>
      </c>
      <c r="C18" s="4" t="s">
        <v>31</v>
      </c>
      <c r="D18" s="6"/>
      <c r="E18" s="4"/>
      <c r="F18" s="4"/>
      <c r="G18" s="4"/>
      <c r="H18" s="4"/>
      <c r="I18" s="4"/>
      <c r="J18" s="4"/>
      <c r="K18" s="4"/>
      <c r="L18" s="4"/>
      <c r="M18" s="7">
        <v>0</v>
      </c>
      <c r="N18" s="7">
        <v>3800</v>
      </c>
      <c r="O18" s="7">
        <v>0</v>
      </c>
      <c r="P18" s="7">
        <v>3800</v>
      </c>
      <c r="Q18" s="7">
        <v>3800</v>
      </c>
      <c r="R18" s="7">
        <v>3800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20">
        <f t="shared" si="1"/>
        <v>3.8</v>
      </c>
      <c r="Y18" s="20">
        <v>510.26</v>
      </c>
      <c r="Z18" s="20">
        <v>0</v>
      </c>
      <c r="AA18" s="20">
        <v>510.26</v>
      </c>
      <c r="AB18" s="21">
        <v>0.5</v>
      </c>
      <c r="AC18" s="7">
        <v>510.26</v>
      </c>
      <c r="AD18" s="7">
        <v>3289.74</v>
      </c>
      <c r="AE18" s="8">
        <v>0.1343</v>
      </c>
      <c r="AF18" s="7">
        <v>3289.74</v>
      </c>
      <c r="AG18" s="8">
        <v>0.1343</v>
      </c>
      <c r="AH18" s="7">
        <v>0</v>
      </c>
      <c r="AI18" s="8"/>
    </row>
    <row r="19" spans="1:35" s="13" customFormat="1" hidden="1" outlineLevel="1" x14ac:dyDescent="0.2">
      <c r="A19" s="14"/>
      <c r="B19" s="18" t="s">
        <v>78</v>
      </c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0">
        <f>X20+X25+X26+X27+X30+X31</f>
        <v>72301.898720000012</v>
      </c>
      <c r="Y19" s="20">
        <f t="shared" ref="Y19:AB19" si="2">Y20+Y25+Y26+Y27+Y30+Y31</f>
        <v>74975196.959999993</v>
      </c>
      <c r="Z19" s="20">
        <f t="shared" si="2"/>
        <v>0</v>
      </c>
      <c r="AA19" s="20">
        <f t="shared" si="2"/>
        <v>74975196.959999993</v>
      </c>
      <c r="AB19" s="21">
        <f t="shared" si="2"/>
        <v>72235.5</v>
      </c>
      <c r="AC19" s="16"/>
      <c r="AD19" s="16"/>
      <c r="AE19" s="17"/>
      <c r="AF19" s="16"/>
      <c r="AG19" s="17"/>
      <c r="AH19" s="16"/>
      <c r="AI19" s="17"/>
    </row>
    <row r="20" spans="1:35" ht="51" customHeight="1" outlineLevel="1" x14ac:dyDescent="0.2">
      <c r="A20" s="4" t="s">
        <v>33</v>
      </c>
      <c r="B20" s="5" t="s">
        <v>34</v>
      </c>
      <c r="C20" s="4" t="s">
        <v>33</v>
      </c>
      <c r="D20" s="6"/>
      <c r="E20" s="4"/>
      <c r="F20" s="4"/>
      <c r="G20" s="4"/>
      <c r="H20" s="4"/>
      <c r="I20" s="4"/>
      <c r="J20" s="4"/>
      <c r="K20" s="4"/>
      <c r="L20" s="4"/>
      <c r="M20" s="7">
        <v>0</v>
      </c>
      <c r="N20" s="7">
        <v>6635878.8399999999</v>
      </c>
      <c r="O20" s="7">
        <v>7380000</v>
      </c>
      <c r="P20" s="7">
        <v>14015878.84</v>
      </c>
      <c r="Q20" s="7">
        <v>14015878.84</v>
      </c>
      <c r="R20" s="7">
        <v>14015878.84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20">
        <f t="shared" si="1"/>
        <v>14015.878839999999</v>
      </c>
      <c r="Y20" s="20">
        <v>15369610.210000001</v>
      </c>
      <c r="Z20" s="20">
        <v>0</v>
      </c>
      <c r="AA20" s="20">
        <v>15369610.210000001</v>
      </c>
      <c r="AB20" s="21">
        <f>AB21+AB22+AB23+AB24</f>
        <v>15840.6</v>
      </c>
      <c r="AC20" s="7">
        <v>15369610.210000001</v>
      </c>
      <c r="AD20" s="7">
        <v>-1353731.37</v>
      </c>
      <c r="AE20" s="8">
        <v>1.0966</v>
      </c>
      <c r="AF20" s="7">
        <v>-1353731.37</v>
      </c>
      <c r="AG20" s="8">
        <v>1.0966</v>
      </c>
      <c r="AH20" s="7">
        <v>0</v>
      </c>
      <c r="AI20" s="8"/>
    </row>
    <row r="21" spans="1:35" ht="63.75" customHeight="1" outlineLevel="4" x14ac:dyDescent="0.2">
      <c r="A21" s="4" t="s">
        <v>35</v>
      </c>
      <c r="B21" s="5" t="s">
        <v>36</v>
      </c>
      <c r="C21" s="4" t="s">
        <v>35</v>
      </c>
      <c r="D21" s="6"/>
      <c r="E21" s="4"/>
      <c r="F21" s="4"/>
      <c r="G21" s="4"/>
      <c r="H21" s="4"/>
      <c r="I21" s="4"/>
      <c r="J21" s="4"/>
      <c r="K21" s="4"/>
      <c r="L21" s="4"/>
      <c r="M21" s="7">
        <v>0</v>
      </c>
      <c r="N21" s="7">
        <v>418000</v>
      </c>
      <c r="O21" s="7">
        <v>0</v>
      </c>
      <c r="P21" s="7">
        <v>418000</v>
      </c>
      <c r="Q21" s="7">
        <v>418000</v>
      </c>
      <c r="R21" s="7">
        <v>418000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20">
        <f t="shared" si="1"/>
        <v>418</v>
      </c>
      <c r="Y21" s="20">
        <v>0</v>
      </c>
      <c r="Z21" s="20">
        <v>0</v>
      </c>
      <c r="AA21" s="20">
        <v>0</v>
      </c>
      <c r="AB21" s="21">
        <v>418</v>
      </c>
      <c r="AC21" s="7">
        <v>0</v>
      </c>
      <c r="AD21" s="7">
        <v>418000</v>
      </c>
      <c r="AE21" s="8">
        <v>0</v>
      </c>
      <c r="AF21" s="7">
        <v>418000</v>
      </c>
      <c r="AG21" s="8">
        <v>0</v>
      </c>
      <c r="AH21" s="7">
        <v>0</v>
      </c>
      <c r="AI21" s="8"/>
    </row>
    <row r="22" spans="1:35" ht="76.5" customHeight="1" outlineLevel="4" x14ac:dyDescent="0.2">
      <c r="A22" s="4" t="s">
        <v>37</v>
      </c>
      <c r="B22" s="5" t="s">
        <v>38</v>
      </c>
      <c r="C22" s="4" t="s">
        <v>37</v>
      </c>
      <c r="D22" s="6"/>
      <c r="E22" s="4"/>
      <c r="F22" s="4"/>
      <c r="G22" s="4"/>
      <c r="H22" s="4"/>
      <c r="I22" s="4"/>
      <c r="J22" s="4"/>
      <c r="K22" s="4"/>
      <c r="L22" s="4"/>
      <c r="M22" s="7">
        <v>0</v>
      </c>
      <c r="N22" s="7">
        <v>5200000</v>
      </c>
      <c r="O22" s="7">
        <v>7380000</v>
      </c>
      <c r="P22" s="7">
        <v>12580000</v>
      </c>
      <c r="Q22" s="7">
        <v>12580000</v>
      </c>
      <c r="R22" s="7">
        <v>12580000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20">
        <f t="shared" si="1"/>
        <v>12580</v>
      </c>
      <c r="Y22" s="20">
        <v>14646978.949999999</v>
      </c>
      <c r="Z22" s="20">
        <v>0</v>
      </c>
      <c r="AA22" s="20">
        <v>14646978.949999999</v>
      </c>
      <c r="AB22" s="21">
        <v>14700</v>
      </c>
      <c r="AC22" s="7">
        <v>14646978.949999999</v>
      </c>
      <c r="AD22" s="7">
        <v>-2066978.95</v>
      </c>
      <c r="AE22" s="8">
        <v>1.1642999999999999</v>
      </c>
      <c r="AF22" s="7">
        <v>-2066978.95</v>
      </c>
      <c r="AG22" s="8">
        <v>1.1642999999999999</v>
      </c>
      <c r="AH22" s="7">
        <v>0</v>
      </c>
      <c r="AI22" s="8"/>
    </row>
    <row r="23" spans="1:35" ht="76.5" customHeight="1" outlineLevel="4" x14ac:dyDescent="0.2">
      <c r="A23" s="4" t="s">
        <v>39</v>
      </c>
      <c r="B23" s="5" t="s">
        <v>40</v>
      </c>
      <c r="C23" s="4" t="s">
        <v>39</v>
      </c>
      <c r="D23" s="6"/>
      <c r="E23" s="4"/>
      <c r="F23" s="4"/>
      <c r="G23" s="4"/>
      <c r="H23" s="4"/>
      <c r="I23" s="4"/>
      <c r="J23" s="4"/>
      <c r="K23" s="4"/>
      <c r="L23" s="4"/>
      <c r="M23" s="7">
        <v>0</v>
      </c>
      <c r="N23" s="7">
        <v>584600</v>
      </c>
      <c r="O23" s="7">
        <v>0</v>
      </c>
      <c r="P23" s="7">
        <v>584600</v>
      </c>
      <c r="Q23" s="7">
        <v>584600</v>
      </c>
      <c r="R23" s="7">
        <v>584600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0">
        <f t="shared" si="1"/>
        <v>584.6</v>
      </c>
      <c r="Y23" s="20">
        <v>353201.86</v>
      </c>
      <c r="Z23" s="20">
        <v>0</v>
      </c>
      <c r="AA23" s="20">
        <v>353201.86</v>
      </c>
      <c r="AB23" s="21">
        <v>353.2</v>
      </c>
      <c r="AC23" s="7">
        <v>353201.86</v>
      </c>
      <c r="AD23" s="7">
        <v>231398.14</v>
      </c>
      <c r="AE23" s="8">
        <v>0.60419999999999996</v>
      </c>
      <c r="AF23" s="7">
        <v>231398.14</v>
      </c>
      <c r="AG23" s="8">
        <v>0.60419999999999996</v>
      </c>
      <c r="AH23" s="7">
        <v>0</v>
      </c>
      <c r="AI23" s="8"/>
    </row>
    <row r="24" spans="1:35" ht="89.25" customHeight="1" outlineLevel="4" x14ac:dyDescent="0.2">
      <c r="A24" s="4" t="s">
        <v>41</v>
      </c>
      <c r="B24" s="5" t="s">
        <v>42</v>
      </c>
      <c r="C24" s="4" t="s">
        <v>41</v>
      </c>
      <c r="D24" s="6"/>
      <c r="E24" s="4"/>
      <c r="F24" s="4"/>
      <c r="G24" s="4"/>
      <c r="H24" s="4"/>
      <c r="I24" s="4"/>
      <c r="J24" s="4"/>
      <c r="K24" s="4"/>
      <c r="L24" s="4"/>
      <c r="M24" s="7">
        <v>0</v>
      </c>
      <c r="N24" s="7">
        <v>433278.84</v>
      </c>
      <c r="O24" s="7">
        <v>0</v>
      </c>
      <c r="P24" s="7">
        <v>433278.84</v>
      </c>
      <c r="Q24" s="7">
        <v>433278.84</v>
      </c>
      <c r="R24" s="7">
        <v>433278.84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20">
        <f t="shared" si="1"/>
        <v>433.27884</v>
      </c>
      <c r="Y24" s="20">
        <v>369429.4</v>
      </c>
      <c r="Z24" s="20">
        <v>0</v>
      </c>
      <c r="AA24" s="20">
        <v>369429.4</v>
      </c>
      <c r="AB24" s="21">
        <v>369.4</v>
      </c>
      <c r="AC24" s="7">
        <v>369429.4</v>
      </c>
      <c r="AD24" s="7">
        <v>63849.440000000002</v>
      </c>
      <c r="AE24" s="8">
        <v>0.85260000000000002</v>
      </c>
      <c r="AF24" s="7">
        <v>63849.440000000002</v>
      </c>
      <c r="AG24" s="8">
        <v>0.85260000000000002</v>
      </c>
      <c r="AH24" s="7">
        <v>0</v>
      </c>
      <c r="AI24" s="8"/>
    </row>
    <row r="25" spans="1:35" ht="25.5" customHeight="1" outlineLevel="1" x14ac:dyDescent="0.2">
      <c r="A25" s="4" t="s">
        <v>43</v>
      </c>
      <c r="B25" s="5" t="s">
        <v>44</v>
      </c>
      <c r="C25" s="4" t="s">
        <v>43</v>
      </c>
      <c r="D25" s="6"/>
      <c r="E25" s="4"/>
      <c r="F25" s="4"/>
      <c r="G25" s="4"/>
      <c r="H25" s="4"/>
      <c r="I25" s="4"/>
      <c r="J25" s="4"/>
      <c r="K25" s="4"/>
      <c r="L25" s="4"/>
      <c r="M25" s="7">
        <v>0</v>
      </c>
      <c r="N25" s="7">
        <v>3008500</v>
      </c>
      <c r="O25" s="7">
        <v>0</v>
      </c>
      <c r="P25" s="7">
        <v>3008500</v>
      </c>
      <c r="Q25" s="7">
        <v>3008500</v>
      </c>
      <c r="R25" s="7">
        <v>3008500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20">
        <f t="shared" si="1"/>
        <v>3008.5</v>
      </c>
      <c r="Y25" s="20">
        <v>2892019.54</v>
      </c>
      <c r="Z25" s="20">
        <v>0</v>
      </c>
      <c r="AA25" s="20">
        <v>2892019.54</v>
      </c>
      <c r="AB25" s="21">
        <v>2582</v>
      </c>
      <c r="AC25" s="7">
        <v>2892019.54</v>
      </c>
      <c r="AD25" s="7">
        <v>116480.46</v>
      </c>
      <c r="AE25" s="8">
        <v>0.96130000000000004</v>
      </c>
      <c r="AF25" s="7">
        <v>116480.46</v>
      </c>
      <c r="AG25" s="8">
        <v>0.96130000000000004</v>
      </c>
      <c r="AH25" s="7">
        <v>0</v>
      </c>
      <c r="AI25" s="8"/>
    </row>
    <row r="26" spans="1:35" ht="38.25" customHeight="1" outlineLevel="1" x14ac:dyDescent="0.2">
      <c r="A26" s="4" t="s">
        <v>45</v>
      </c>
      <c r="B26" s="5" t="s">
        <v>46</v>
      </c>
      <c r="C26" s="4" t="s">
        <v>45</v>
      </c>
      <c r="D26" s="6"/>
      <c r="E26" s="4"/>
      <c r="F26" s="4"/>
      <c r="G26" s="4"/>
      <c r="H26" s="4"/>
      <c r="I26" s="4"/>
      <c r="J26" s="4"/>
      <c r="K26" s="4"/>
      <c r="L26" s="4"/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20">
        <f t="shared" si="1"/>
        <v>0</v>
      </c>
      <c r="Y26" s="20">
        <v>164294.20000000001</v>
      </c>
      <c r="Z26" s="20">
        <v>0</v>
      </c>
      <c r="AA26" s="20">
        <v>164294.20000000001</v>
      </c>
      <c r="AB26" s="21">
        <v>164.3</v>
      </c>
      <c r="AC26" s="7">
        <v>164294.20000000001</v>
      </c>
      <c r="AD26" s="7">
        <v>-164294.20000000001</v>
      </c>
      <c r="AE26" s="8"/>
      <c r="AF26" s="7">
        <v>-164294.20000000001</v>
      </c>
      <c r="AG26" s="8"/>
      <c r="AH26" s="7">
        <v>0</v>
      </c>
      <c r="AI26" s="8"/>
    </row>
    <row r="27" spans="1:35" ht="25.5" customHeight="1" outlineLevel="1" x14ac:dyDescent="0.2">
      <c r="A27" s="4" t="s">
        <v>47</v>
      </c>
      <c r="B27" s="5" t="s">
        <v>48</v>
      </c>
      <c r="C27" s="4" t="s">
        <v>47</v>
      </c>
      <c r="D27" s="6"/>
      <c r="E27" s="4"/>
      <c r="F27" s="4"/>
      <c r="G27" s="4"/>
      <c r="H27" s="4"/>
      <c r="I27" s="4"/>
      <c r="J27" s="4"/>
      <c r="K27" s="4"/>
      <c r="L27" s="4"/>
      <c r="M27" s="7">
        <v>0</v>
      </c>
      <c r="N27" s="7">
        <v>0</v>
      </c>
      <c r="O27" s="7">
        <v>51123559.880000003</v>
      </c>
      <c r="P27" s="7">
        <v>51123559.880000003</v>
      </c>
      <c r="Q27" s="7">
        <v>51123559.880000003</v>
      </c>
      <c r="R27" s="7">
        <v>51123559.880000003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20">
        <f t="shared" si="1"/>
        <v>51123.559880000001</v>
      </c>
      <c r="Y27" s="20">
        <v>54447825.710000001</v>
      </c>
      <c r="Z27" s="20">
        <v>0</v>
      </c>
      <c r="AA27" s="20">
        <v>54447825.710000001</v>
      </c>
      <c r="AB27" s="21">
        <f>AB28+AB29</f>
        <v>51300</v>
      </c>
      <c r="AC27" s="7">
        <v>54447825.710000001</v>
      </c>
      <c r="AD27" s="7">
        <v>-3324265.83</v>
      </c>
      <c r="AE27" s="8">
        <v>1.0649999999999999</v>
      </c>
      <c r="AF27" s="7">
        <v>-3324265.83</v>
      </c>
      <c r="AG27" s="8">
        <v>1.0649999999999999</v>
      </c>
      <c r="AH27" s="7">
        <v>0</v>
      </c>
      <c r="AI27" s="8"/>
    </row>
    <row r="28" spans="1:35" ht="102" customHeight="1" outlineLevel="4" x14ac:dyDescent="0.2">
      <c r="A28" s="4" t="s">
        <v>49</v>
      </c>
      <c r="B28" s="5" t="s">
        <v>50</v>
      </c>
      <c r="C28" s="4" t="s">
        <v>49</v>
      </c>
      <c r="D28" s="6"/>
      <c r="E28" s="4"/>
      <c r="F28" s="4"/>
      <c r="G28" s="4"/>
      <c r="H28" s="4"/>
      <c r="I28" s="4"/>
      <c r="J28" s="4"/>
      <c r="K28" s="4"/>
      <c r="L28" s="4"/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20">
        <f t="shared" si="1"/>
        <v>0</v>
      </c>
      <c r="Y28" s="20">
        <v>100000</v>
      </c>
      <c r="Z28" s="20">
        <v>0</v>
      </c>
      <c r="AA28" s="20">
        <v>100000</v>
      </c>
      <c r="AB28" s="21">
        <v>100</v>
      </c>
      <c r="AC28" s="7">
        <v>100000</v>
      </c>
      <c r="AD28" s="7">
        <v>-100000</v>
      </c>
      <c r="AE28" s="8"/>
      <c r="AF28" s="7">
        <v>-100000</v>
      </c>
      <c r="AG28" s="8"/>
      <c r="AH28" s="7">
        <v>0</v>
      </c>
      <c r="AI28" s="8"/>
    </row>
    <row r="29" spans="1:35" ht="51" customHeight="1" outlineLevel="4" x14ac:dyDescent="0.2">
      <c r="A29" s="4" t="s">
        <v>51</v>
      </c>
      <c r="B29" s="5" t="s">
        <v>52</v>
      </c>
      <c r="C29" s="4" t="s">
        <v>51</v>
      </c>
      <c r="D29" s="6"/>
      <c r="E29" s="4"/>
      <c r="F29" s="4"/>
      <c r="G29" s="4"/>
      <c r="H29" s="4"/>
      <c r="I29" s="4"/>
      <c r="J29" s="4"/>
      <c r="K29" s="4"/>
      <c r="L29" s="4"/>
      <c r="M29" s="7">
        <v>0</v>
      </c>
      <c r="N29" s="7">
        <v>0</v>
      </c>
      <c r="O29" s="7">
        <v>51123559.880000003</v>
      </c>
      <c r="P29" s="7">
        <v>51123559.880000003</v>
      </c>
      <c r="Q29" s="7">
        <v>51123559.880000003</v>
      </c>
      <c r="R29" s="7">
        <v>51123559.880000003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20">
        <f t="shared" si="1"/>
        <v>51123.559880000001</v>
      </c>
      <c r="Y29" s="20">
        <v>54347825.710000001</v>
      </c>
      <c r="Z29" s="20">
        <v>0</v>
      </c>
      <c r="AA29" s="20">
        <v>54347825.710000001</v>
      </c>
      <c r="AB29" s="21">
        <v>51200</v>
      </c>
      <c r="AC29" s="7">
        <v>54347825.710000001</v>
      </c>
      <c r="AD29" s="7">
        <v>-3224265.83</v>
      </c>
      <c r="AE29" s="8">
        <v>1.0630999999999999</v>
      </c>
      <c r="AF29" s="7">
        <v>-3224265.83</v>
      </c>
      <c r="AG29" s="8">
        <v>1.0630999999999999</v>
      </c>
      <c r="AH29" s="7">
        <v>0</v>
      </c>
      <c r="AI29" s="8"/>
    </row>
    <row r="30" spans="1:35" ht="25.5" customHeight="1" outlineLevel="1" x14ac:dyDescent="0.2">
      <c r="A30" s="4" t="s">
        <v>53</v>
      </c>
      <c r="B30" s="5" t="s">
        <v>54</v>
      </c>
      <c r="C30" s="4" t="s">
        <v>53</v>
      </c>
      <c r="D30" s="6"/>
      <c r="E30" s="4"/>
      <c r="F30" s="4"/>
      <c r="G30" s="4"/>
      <c r="H30" s="4"/>
      <c r="I30" s="4"/>
      <c r="J30" s="4"/>
      <c r="K30" s="4"/>
      <c r="L30" s="4"/>
      <c r="M30" s="7">
        <v>0</v>
      </c>
      <c r="N30" s="7">
        <v>4153960</v>
      </c>
      <c r="O30" s="7">
        <v>0</v>
      </c>
      <c r="P30" s="7">
        <v>4153960</v>
      </c>
      <c r="Q30" s="7">
        <v>4153960</v>
      </c>
      <c r="R30" s="7">
        <v>4153960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20">
        <f t="shared" si="1"/>
        <v>4153.96</v>
      </c>
      <c r="Y30" s="20">
        <v>1780839.63</v>
      </c>
      <c r="Z30" s="20">
        <v>0</v>
      </c>
      <c r="AA30" s="20">
        <v>1780839.63</v>
      </c>
      <c r="AB30" s="21">
        <v>2136</v>
      </c>
      <c r="AC30" s="7">
        <v>1780839.63</v>
      </c>
      <c r="AD30" s="7">
        <v>2373120.37</v>
      </c>
      <c r="AE30" s="8">
        <v>0.42870000000000003</v>
      </c>
      <c r="AF30" s="7">
        <v>2373120.37</v>
      </c>
      <c r="AG30" s="8">
        <v>0.42870000000000003</v>
      </c>
      <c r="AH30" s="7">
        <v>0</v>
      </c>
      <c r="AI30" s="8"/>
    </row>
    <row r="31" spans="1:35" ht="12.75" customHeight="1" outlineLevel="1" x14ac:dyDescent="0.2">
      <c r="A31" s="4" t="s">
        <v>55</v>
      </c>
      <c r="B31" s="5" t="s">
        <v>56</v>
      </c>
      <c r="C31" s="4" t="s">
        <v>55</v>
      </c>
      <c r="D31" s="6"/>
      <c r="E31" s="4"/>
      <c r="F31" s="4"/>
      <c r="G31" s="4"/>
      <c r="H31" s="4"/>
      <c r="I31" s="4"/>
      <c r="J31" s="4"/>
      <c r="K31" s="4"/>
      <c r="L31" s="4"/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20">
        <f t="shared" si="1"/>
        <v>0</v>
      </c>
      <c r="Y31" s="20">
        <v>320607.67</v>
      </c>
      <c r="Z31" s="20">
        <v>0</v>
      </c>
      <c r="AA31" s="20">
        <v>320607.67</v>
      </c>
      <c r="AB31" s="21">
        <v>212.6</v>
      </c>
      <c r="AC31" s="7">
        <v>320607.67</v>
      </c>
      <c r="AD31" s="7">
        <v>-320607.67</v>
      </c>
      <c r="AE31" s="8"/>
      <c r="AF31" s="7">
        <v>-320607.67</v>
      </c>
      <c r="AG31" s="8"/>
      <c r="AH31" s="7">
        <v>0</v>
      </c>
      <c r="AI31" s="8"/>
    </row>
    <row r="32" spans="1:35" ht="25.5" customHeight="1" outlineLevel="4" x14ac:dyDescent="0.2">
      <c r="A32" s="4" t="s">
        <v>57</v>
      </c>
      <c r="B32" s="5" t="s">
        <v>58</v>
      </c>
      <c r="C32" s="4" t="s">
        <v>57</v>
      </c>
      <c r="D32" s="6"/>
      <c r="E32" s="4"/>
      <c r="F32" s="4"/>
      <c r="G32" s="4"/>
      <c r="H32" s="4"/>
      <c r="I32" s="4"/>
      <c r="J32" s="4"/>
      <c r="K32" s="4"/>
      <c r="L32" s="4"/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20">
        <f t="shared" si="1"/>
        <v>0</v>
      </c>
      <c r="Y32" s="20">
        <v>212573.81</v>
      </c>
      <c r="Z32" s="20">
        <v>0</v>
      </c>
      <c r="AA32" s="20">
        <v>212573.81</v>
      </c>
      <c r="AB32" s="21">
        <v>212.6</v>
      </c>
      <c r="AC32" s="7">
        <v>212573.81</v>
      </c>
      <c r="AD32" s="7">
        <v>-212573.81</v>
      </c>
      <c r="AE32" s="8"/>
      <c r="AF32" s="7">
        <v>-212573.81</v>
      </c>
      <c r="AG32" s="8"/>
      <c r="AH32" s="7">
        <v>0</v>
      </c>
      <c r="AI32" s="8"/>
    </row>
    <row r="33" spans="1:35" ht="12.75" customHeight="1" x14ac:dyDescent="0.2">
      <c r="A33" s="4" t="s">
        <v>59</v>
      </c>
      <c r="B33" s="5" t="s">
        <v>60</v>
      </c>
      <c r="C33" s="4" t="s">
        <v>59</v>
      </c>
      <c r="D33" s="6"/>
      <c r="E33" s="4"/>
      <c r="F33" s="4"/>
      <c r="G33" s="4"/>
      <c r="H33" s="4"/>
      <c r="I33" s="4"/>
      <c r="J33" s="4"/>
      <c r="K33" s="4"/>
      <c r="L33" s="4"/>
      <c r="M33" s="7">
        <v>0</v>
      </c>
      <c r="N33" s="7">
        <v>407677318</v>
      </c>
      <c r="O33" s="7">
        <v>51614959.719999999</v>
      </c>
      <c r="P33" s="7">
        <v>459292277.72000003</v>
      </c>
      <c r="Q33" s="7">
        <v>459292277.72000003</v>
      </c>
      <c r="R33" s="7">
        <v>459292277.72000003</v>
      </c>
      <c r="S33" s="7">
        <v>0</v>
      </c>
      <c r="T33" s="7">
        <v>0</v>
      </c>
      <c r="U33" s="7">
        <v>0</v>
      </c>
      <c r="V33" s="7">
        <v>0</v>
      </c>
      <c r="W33" s="7">
        <v>14763757</v>
      </c>
      <c r="X33" s="20">
        <f t="shared" si="1"/>
        <v>459292.27772000001</v>
      </c>
      <c r="Y33" s="20">
        <v>419533254.19</v>
      </c>
      <c r="Z33" s="20">
        <v>14763757</v>
      </c>
      <c r="AA33" s="20">
        <v>434297011.19</v>
      </c>
      <c r="AB33" s="21">
        <f>AB35+AB36+AB37+AB38+AB39</f>
        <v>459291.22000000003</v>
      </c>
      <c r="AC33" s="7">
        <v>419533254.19</v>
      </c>
      <c r="AD33" s="7">
        <v>39759023.530000001</v>
      </c>
      <c r="AE33" s="8">
        <v>0.91339999999999999</v>
      </c>
      <c r="AF33" s="7">
        <v>39759023.530000001</v>
      </c>
      <c r="AG33" s="8">
        <v>0.91339999999999999</v>
      </c>
      <c r="AH33" s="7">
        <v>0</v>
      </c>
      <c r="AI33" s="8"/>
    </row>
    <row r="34" spans="1:35" ht="38.25" customHeight="1" outlineLevel="1" x14ac:dyDescent="0.2">
      <c r="A34" s="4" t="s">
        <v>61</v>
      </c>
      <c r="B34" s="5" t="s">
        <v>62</v>
      </c>
      <c r="C34" s="4" t="s">
        <v>61</v>
      </c>
      <c r="D34" s="6"/>
      <c r="E34" s="4"/>
      <c r="F34" s="4"/>
      <c r="G34" s="4"/>
      <c r="H34" s="4"/>
      <c r="I34" s="4"/>
      <c r="J34" s="4"/>
      <c r="K34" s="4"/>
      <c r="L34" s="4"/>
      <c r="M34" s="7">
        <v>0</v>
      </c>
      <c r="N34" s="7">
        <v>407677318</v>
      </c>
      <c r="O34" s="7">
        <v>51614959.719999999</v>
      </c>
      <c r="P34" s="7">
        <v>459292277.72000003</v>
      </c>
      <c r="Q34" s="7">
        <v>459292277.72000003</v>
      </c>
      <c r="R34" s="7">
        <v>459292277.72000003</v>
      </c>
      <c r="S34" s="7">
        <v>0</v>
      </c>
      <c r="T34" s="7">
        <v>0</v>
      </c>
      <c r="U34" s="7">
        <v>0</v>
      </c>
      <c r="V34" s="7">
        <v>0</v>
      </c>
      <c r="W34" s="7">
        <v>14763757</v>
      </c>
      <c r="X34" s="20">
        <f t="shared" si="1"/>
        <v>459292.27772000001</v>
      </c>
      <c r="Y34" s="20">
        <v>419533255.19</v>
      </c>
      <c r="Z34" s="20">
        <v>14763757</v>
      </c>
      <c r="AA34" s="20">
        <v>434297012.19</v>
      </c>
      <c r="AB34" s="21">
        <f>AB35+AB36+AB37+AB38</f>
        <v>459292.22000000003</v>
      </c>
      <c r="AC34" s="7">
        <v>419533255.19</v>
      </c>
      <c r="AD34" s="7">
        <v>39759022.530000001</v>
      </c>
      <c r="AE34" s="8">
        <v>0.91339999999999999</v>
      </c>
      <c r="AF34" s="7">
        <v>39759022.530000001</v>
      </c>
      <c r="AG34" s="8">
        <v>0.91339999999999999</v>
      </c>
      <c r="AH34" s="7">
        <v>0</v>
      </c>
      <c r="AI34" s="8"/>
    </row>
    <row r="35" spans="1:35" ht="38.25" customHeight="1" outlineLevel="4" x14ac:dyDescent="0.2">
      <c r="A35" s="4" t="s">
        <v>63</v>
      </c>
      <c r="B35" s="5" t="s">
        <v>64</v>
      </c>
      <c r="C35" s="4" t="s">
        <v>63</v>
      </c>
      <c r="D35" s="6"/>
      <c r="E35" s="4"/>
      <c r="F35" s="4"/>
      <c r="G35" s="4"/>
      <c r="H35" s="4"/>
      <c r="I35" s="4"/>
      <c r="J35" s="4"/>
      <c r="K35" s="4"/>
      <c r="L35" s="4"/>
      <c r="M35" s="7">
        <v>0</v>
      </c>
      <c r="N35" s="7">
        <v>46591000</v>
      </c>
      <c r="O35" s="7">
        <v>0</v>
      </c>
      <c r="P35" s="7">
        <v>46591000</v>
      </c>
      <c r="Q35" s="7">
        <v>46591000</v>
      </c>
      <c r="R35" s="7">
        <v>46591000</v>
      </c>
      <c r="S35" s="7">
        <v>0</v>
      </c>
      <c r="T35" s="7">
        <v>0</v>
      </c>
      <c r="U35" s="7">
        <v>0</v>
      </c>
      <c r="V35" s="7">
        <v>0</v>
      </c>
      <c r="W35" s="7">
        <v>1941300</v>
      </c>
      <c r="X35" s="20">
        <f t="shared" si="1"/>
        <v>46591</v>
      </c>
      <c r="Y35" s="20">
        <v>40767300</v>
      </c>
      <c r="Z35" s="20">
        <v>1941300</v>
      </c>
      <c r="AA35" s="20">
        <v>42708600</v>
      </c>
      <c r="AB35" s="21">
        <v>46591</v>
      </c>
      <c r="AC35" s="7">
        <v>40767300</v>
      </c>
      <c r="AD35" s="7">
        <v>5823700</v>
      </c>
      <c r="AE35" s="8">
        <v>0.875</v>
      </c>
      <c r="AF35" s="7">
        <v>5823700</v>
      </c>
      <c r="AG35" s="8">
        <v>0.875</v>
      </c>
      <c r="AH35" s="7">
        <v>0</v>
      </c>
      <c r="AI35" s="8"/>
    </row>
    <row r="36" spans="1:35" ht="25.5" customHeight="1" outlineLevel="2" x14ac:dyDescent="0.2">
      <c r="A36" s="4" t="s">
        <v>65</v>
      </c>
      <c r="B36" s="5" t="s">
        <v>66</v>
      </c>
      <c r="C36" s="4" t="s">
        <v>65</v>
      </c>
      <c r="D36" s="6"/>
      <c r="E36" s="4"/>
      <c r="F36" s="4"/>
      <c r="G36" s="4"/>
      <c r="H36" s="4"/>
      <c r="I36" s="4"/>
      <c r="J36" s="4"/>
      <c r="K36" s="4"/>
      <c r="L36" s="4"/>
      <c r="M36" s="7">
        <v>0</v>
      </c>
      <c r="N36" s="7">
        <v>40604400</v>
      </c>
      <c r="O36" s="7">
        <v>50198431.060000002</v>
      </c>
      <c r="P36" s="7">
        <v>90802831.060000002</v>
      </c>
      <c r="Q36" s="7">
        <v>90802831.060000002</v>
      </c>
      <c r="R36" s="7">
        <v>90802831.060000002</v>
      </c>
      <c r="S36" s="7">
        <v>0</v>
      </c>
      <c r="T36" s="7">
        <v>0</v>
      </c>
      <c r="U36" s="7">
        <v>0</v>
      </c>
      <c r="V36" s="7">
        <v>0</v>
      </c>
      <c r="W36" s="7">
        <v>1733100</v>
      </c>
      <c r="X36" s="20">
        <f t="shared" si="1"/>
        <v>90802.831059999997</v>
      </c>
      <c r="Y36" s="20">
        <v>84637702.760000005</v>
      </c>
      <c r="Z36" s="20">
        <v>1733100</v>
      </c>
      <c r="AA36" s="20">
        <v>86370802.760000005</v>
      </c>
      <c r="AB36" s="21">
        <v>90802.83</v>
      </c>
      <c r="AC36" s="7">
        <v>84637702.760000005</v>
      </c>
      <c r="AD36" s="7">
        <v>6165128.2999999998</v>
      </c>
      <c r="AE36" s="8">
        <v>0.93210000000000004</v>
      </c>
      <c r="AF36" s="7">
        <v>6165128.2999999998</v>
      </c>
      <c r="AG36" s="8">
        <v>0.93210000000000004</v>
      </c>
      <c r="AH36" s="7">
        <v>0</v>
      </c>
      <c r="AI36" s="8"/>
    </row>
    <row r="37" spans="1:35" ht="25.5" customHeight="1" outlineLevel="2" x14ac:dyDescent="0.2">
      <c r="A37" s="4" t="s">
        <v>67</v>
      </c>
      <c r="B37" s="5" t="s">
        <v>68</v>
      </c>
      <c r="C37" s="4" t="s">
        <v>67</v>
      </c>
      <c r="D37" s="6"/>
      <c r="E37" s="4"/>
      <c r="F37" s="4"/>
      <c r="G37" s="4"/>
      <c r="H37" s="4"/>
      <c r="I37" s="4"/>
      <c r="J37" s="4"/>
      <c r="K37" s="4"/>
      <c r="L37" s="4"/>
      <c r="M37" s="7">
        <v>0</v>
      </c>
      <c r="N37" s="7">
        <v>320464580</v>
      </c>
      <c r="O37" s="7">
        <v>-363990</v>
      </c>
      <c r="P37" s="7">
        <v>320100590</v>
      </c>
      <c r="Q37" s="7">
        <v>320100590</v>
      </c>
      <c r="R37" s="7">
        <v>320100590</v>
      </c>
      <c r="S37" s="7">
        <v>0</v>
      </c>
      <c r="T37" s="7">
        <v>0</v>
      </c>
      <c r="U37" s="7">
        <v>0</v>
      </c>
      <c r="V37" s="7">
        <v>0</v>
      </c>
      <c r="W37" s="7">
        <v>10989357</v>
      </c>
      <c r="X37" s="20">
        <f t="shared" si="1"/>
        <v>320100.59000000003</v>
      </c>
      <c r="Y37" s="20">
        <v>292775734.36000001</v>
      </c>
      <c r="Z37" s="20">
        <v>10989357</v>
      </c>
      <c r="AA37" s="20">
        <v>303765091.36000001</v>
      </c>
      <c r="AB37" s="21">
        <v>320100.53000000003</v>
      </c>
      <c r="AC37" s="7">
        <v>292775734.36000001</v>
      </c>
      <c r="AD37" s="7">
        <v>27324855.640000001</v>
      </c>
      <c r="AE37" s="8">
        <v>0.91459999999999997</v>
      </c>
      <c r="AF37" s="7">
        <v>27324855.640000001</v>
      </c>
      <c r="AG37" s="8">
        <v>0.91459999999999997</v>
      </c>
      <c r="AH37" s="7">
        <v>0</v>
      </c>
      <c r="AI37" s="8"/>
    </row>
    <row r="38" spans="1:35" ht="63.75" outlineLevel="2" x14ac:dyDescent="0.2">
      <c r="A38" s="4" t="s">
        <v>69</v>
      </c>
      <c r="B38" s="5" t="s">
        <v>73</v>
      </c>
      <c r="C38" s="4" t="s">
        <v>69</v>
      </c>
      <c r="D38" s="6"/>
      <c r="E38" s="4"/>
      <c r="F38" s="4"/>
      <c r="G38" s="4"/>
      <c r="H38" s="4"/>
      <c r="I38" s="4"/>
      <c r="J38" s="4"/>
      <c r="K38" s="4"/>
      <c r="L38" s="4"/>
      <c r="M38" s="7">
        <v>0</v>
      </c>
      <c r="N38" s="7">
        <v>17338</v>
      </c>
      <c r="O38" s="7">
        <v>1780518.66</v>
      </c>
      <c r="P38" s="7">
        <v>1797856.66</v>
      </c>
      <c r="Q38" s="7">
        <v>1797856.66</v>
      </c>
      <c r="R38" s="7">
        <v>1797856.66</v>
      </c>
      <c r="S38" s="7">
        <v>0</v>
      </c>
      <c r="T38" s="7">
        <v>0</v>
      </c>
      <c r="U38" s="7">
        <v>0</v>
      </c>
      <c r="V38" s="7">
        <v>0</v>
      </c>
      <c r="W38" s="7">
        <v>100000</v>
      </c>
      <c r="X38" s="20">
        <f t="shared" si="1"/>
        <v>1797.8566599999999</v>
      </c>
      <c r="Y38" s="20">
        <v>1352518.07</v>
      </c>
      <c r="Z38" s="20">
        <v>100000</v>
      </c>
      <c r="AA38" s="20">
        <v>1452518.07</v>
      </c>
      <c r="AB38" s="21">
        <v>1797.86</v>
      </c>
      <c r="AC38" s="7">
        <v>1352518.07</v>
      </c>
      <c r="AD38" s="7">
        <v>445338.59</v>
      </c>
      <c r="AE38" s="8">
        <v>0.75229999999999997</v>
      </c>
      <c r="AF38" s="7">
        <v>445338.59</v>
      </c>
      <c r="AG38" s="8">
        <v>0.75229999999999997</v>
      </c>
      <c r="AH38" s="7">
        <v>0</v>
      </c>
      <c r="AI38" s="8"/>
    </row>
    <row r="39" spans="1:35" ht="51" customHeight="1" outlineLevel="1" x14ac:dyDescent="0.2">
      <c r="A39" s="4" t="s">
        <v>70</v>
      </c>
      <c r="B39" s="5" t="s">
        <v>71</v>
      </c>
      <c r="C39" s="4" t="s">
        <v>70</v>
      </c>
      <c r="D39" s="6"/>
      <c r="E39" s="4"/>
      <c r="F39" s="4"/>
      <c r="G39" s="4"/>
      <c r="H39" s="4"/>
      <c r="I39" s="4"/>
      <c r="J39" s="4"/>
      <c r="K39" s="4"/>
      <c r="L39" s="4"/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20">
        <f t="shared" si="1"/>
        <v>0</v>
      </c>
      <c r="Y39" s="20">
        <v>-1</v>
      </c>
      <c r="Z39" s="20">
        <v>0</v>
      </c>
      <c r="AA39" s="20">
        <v>-1</v>
      </c>
      <c r="AB39" s="21">
        <v>-1</v>
      </c>
      <c r="AC39" s="7">
        <v>-1</v>
      </c>
      <c r="AD39" s="7">
        <v>1</v>
      </c>
      <c r="AE39" s="8"/>
      <c r="AF39" s="7">
        <v>1</v>
      </c>
      <c r="AG39" s="8"/>
      <c r="AH39" s="7">
        <v>0</v>
      </c>
      <c r="AI39" s="8"/>
    </row>
    <row r="40" spans="1:35" ht="12.75" customHeight="1" x14ac:dyDescent="0.2">
      <c r="A40" s="30" t="s">
        <v>72</v>
      </c>
      <c r="B40" s="31"/>
      <c r="C40" s="31"/>
      <c r="D40" s="31"/>
      <c r="E40" s="31"/>
      <c r="F40" s="32"/>
      <c r="G40" s="9"/>
      <c r="H40" s="9"/>
      <c r="I40" s="9"/>
      <c r="J40" s="9"/>
      <c r="K40" s="9"/>
      <c r="L40" s="9"/>
      <c r="M40" s="10">
        <v>0</v>
      </c>
      <c r="N40" s="10">
        <v>580286718</v>
      </c>
      <c r="O40" s="10">
        <v>110118519.59999999</v>
      </c>
      <c r="P40" s="10">
        <v>690405237.60000002</v>
      </c>
      <c r="Q40" s="10">
        <v>690405237.60000002</v>
      </c>
      <c r="R40" s="10">
        <v>690405237.60000002</v>
      </c>
      <c r="S40" s="10">
        <v>0</v>
      </c>
      <c r="T40" s="10">
        <v>0</v>
      </c>
      <c r="U40" s="10">
        <v>0</v>
      </c>
      <c r="V40" s="10">
        <v>0</v>
      </c>
      <c r="W40" s="10">
        <v>14763757</v>
      </c>
      <c r="X40" s="20">
        <f t="shared" si="1"/>
        <v>690405.23759999999</v>
      </c>
      <c r="Y40" s="20">
        <f>Y33+Y6</f>
        <v>630853002.63999999</v>
      </c>
      <c r="Z40" s="20">
        <f>Z33+Z6</f>
        <v>14763757</v>
      </c>
      <c r="AA40" s="20">
        <f>AA33+AA6</f>
        <v>645616759.63999999</v>
      </c>
      <c r="AB40" s="21">
        <f>AB33+AB6</f>
        <v>683552.68116000004</v>
      </c>
      <c r="AC40" s="10">
        <v>630853002.63999999</v>
      </c>
      <c r="AD40" s="10">
        <v>59552234.960000001</v>
      </c>
      <c r="AE40" s="11">
        <v>0.91369999999999996</v>
      </c>
      <c r="AF40" s="10">
        <v>59552234.960000001</v>
      </c>
      <c r="AG40" s="11">
        <v>0.91369999999999996</v>
      </c>
      <c r="AH40" s="10">
        <v>0</v>
      </c>
      <c r="AI40" s="11"/>
    </row>
    <row r="41" spans="1:3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9"/>
      <c r="Y41" s="19"/>
      <c r="Z41" s="19"/>
      <c r="AA41" s="19"/>
      <c r="AB41" s="19"/>
      <c r="AC41" s="12" t="s">
        <v>0</v>
      </c>
      <c r="AD41" s="12"/>
      <c r="AE41" s="12"/>
      <c r="AF41" s="12"/>
      <c r="AG41" s="12"/>
      <c r="AH41" s="12"/>
      <c r="AI41" s="12"/>
    </row>
  </sheetData>
  <mergeCells count="28">
    <mergeCell ref="A1:AG2"/>
    <mergeCell ref="A40:F40"/>
    <mergeCell ref="Z4:AB5"/>
    <mergeCell ref="W4:W5"/>
    <mergeCell ref="X4:X5"/>
    <mergeCell ref="Y4:Y5"/>
    <mergeCell ref="U4:U5"/>
    <mergeCell ref="V4:V5"/>
    <mergeCell ref="O4:O5"/>
    <mergeCell ref="P4:P5"/>
    <mergeCell ref="Q4:Q5"/>
    <mergeCell ref="R4:R5"/>
    <mergeCell ref="S4:S5"/>
    <mergeCell ref="T4:T5"/>
    <mergeCell ref="A3:AI3"/>
    <mergeCell ref="N4:N5"/>
    <mergeCell ref="A4:A5"/>
    <mergeCell ref="B4:B5"/>
    <mergeCell ref="C4:C5"/>
    <mergeCell ref="D4:F4"/>
    <mergeCell ref="G4:I4"/>
    <mergeCell ref="J4:J5"/>
    <mergeCell ref="K4:K5"/>
    <mergeCell ref="L4:L5"/>
    <mergeCell ref="M4:M5"/>
    <mergeCell ref="AH4:AI4"/>
    <mergeCell ref="AD4:AE4"/>
    <mergeCell ref="AF4:AG4"/>
  </mergeCells>
  <pageMargins left="0.39370078740157483" right="0.39370078740157483" top="0.59055118110236227" bottom="0.59055118110236227" header="0.39370078740157483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</dc:creator>
  <cp:lastModifiedBy>FU-Adm</cp:lastModifiedBy>
  <cp:lastPrinted>2015-11-25T07:21:37Z</cp:lastPrinted>
  <dcterms:created xsi:type="dcterms:W3CDTF">2015-11-19T07:40:06Z</dcterms:created>
  <dcterms:modified xsi:type="dcterms:W3CDTF">2016-04-19T11:30:35Z</dcterms:modified>
</cp:coreProperties>
</file>